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C3B8FD03-A7D3-4002-BD57-F7CF1F1C54F5}" xr6:coauthVersionLast="47" xr6:coauthVersionMax="47" xr10:uidLastSave="{00000000-0000-0000-0000-000000000000}"/>
  <bookViews>
    <workbookView xWindow="-28920" yWindow="-639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E5" i="24"/>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<sst xmlns="http://schemas.openxmlformats.org/spreadsheetml/2006/main" count="522" uniqueCount="295">
  <si>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</si>
  <si>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</si>
  <si>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</si>
  <si>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</si>
  <si>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</si>
  <si>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</si>
  <si>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</si>
  <si>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</si>
  <si>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</si>
  <si>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</si>
  <si>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</si>
  <si>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</si>
  <si>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</si>
  <si>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</si>
  <si>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</si>
  <si>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</si>
  <si>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</si>
  <si>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</si>
  <si>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</si>
  <si>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</si>
  <si>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</si>
  <si>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</si>
  <si>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</si>
  <si>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</si>
  <si>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</si>
  <si>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</si>
  <si>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</si>
  <si>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</si>
  <si>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</si>
  <si>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</si>
  <si>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</si>
  <si>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</si>
  <si>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</si>
  <si>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</si>
  <si>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</si>
  <si>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</si>
  <si>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</si>
  <si>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</si>
  <si>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</si>
  <si>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</si>
  <si>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</si>
  <si>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</si>
  <si>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</si>
  <si>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</si>
  <si>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</si>
  <si>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</si>
  <si>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</si>
  <si>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</si>
  <si>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</si>
  <si>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</si>
  <si>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</si>
  <si>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</si>
  <si>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</si>
  <si>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</si>
  <si>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</si>
  <si>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</si>
  <si>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</si>
  <si>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</si>
  <si>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</si>
  <si>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</si>
  <si>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</si>
  <si>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</si>
  <si>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</si>
  <si>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</si>
  <si>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</si>
  <si>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</si>
  <si>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</si>
  <si>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</si>
  <si>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</si>
  <si>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</si>
  <si>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</si>
  <si>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</si>
  <si>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</si>
  <si>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</si>
  <si>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</si>
  <si>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</si>
  <si>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</si>
  <si>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</si>
  <si>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</si>
  <si>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</si>
  <si>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</si>
  <si>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</si>
  <si>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</si>
  <si>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</si>
  <si>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</si>
  <si>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</si>
  <si>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</si>
  <si>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</si>
  <si>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</si>
  <si>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</si>
  <si>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</si>
  <si>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</si>
  <si>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</si>
  <si>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</si>
  <si>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</si>
  <si>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</si>
  <si>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</si>
  <si>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</si>
  <si>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</si>
  <si>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</si>
  <si>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</si>
  <si>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</si>
  <si>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</si>
  <si>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</si>
  <si>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</si>
  <si>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</si>
  <si>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</si>
  <si>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</si>
  <si>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</si>
  <si>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</si>
  <si>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</si>
  <si>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</si>
  <si>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</si>
  <si>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</si>
  <si>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</si>
  <si>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</si>
  <si>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</si>
  <si>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</si>
  <si>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</si>
  <si>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</si>
  <si>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</si>
  <si>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</si>
  <si>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</si>
  <si>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</si>
  <si>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</si>
  <si>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</si>
  <si>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</si>
  <si>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</si>
  <si>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</si>
  <si>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</si>
  <si>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</si>
  <si>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</si>
  <si>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</si>
  <si>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</si>
  <si>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</si>
  <si>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</si>
  <si>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</si>
  <si>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</si>
  <si>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</si>
  <si>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</si>
  <si>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</si>
  <si>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</si>
  <si>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</si>
  <si>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</si>
  <si>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</si>
  <si>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</si>
  <si>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</si>
  <si>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</si>
  <si>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</si>
  <si>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</si>
  <si>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</si>
  <si>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</si>
  <si>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</si>
  <si>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</si>
  <si>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</si>
  <si>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</si>
  <si>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</si>
  <si>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</si>
  <si>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</si>
  <si>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</si>
  <si>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</si>
  <si>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</si>
  <si>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</si>
  <si>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</si>
  <si>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</si>
  <si>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</si>
  <si>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</si>
  <si>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</si>
  <si>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</si>
  <si>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</si>
  <si>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</si>
  <si>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</si>
  <si>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</si>
  <si>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</si>
  <si>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</si>
  <si>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</si>
  <si>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</si>
  <si>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</si>
  <si>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</si>
  <si>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</si>
  <si>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</si>
  <si>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</si>
  <si>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</si>
  <si>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</si>
  <si>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</si>
  <si>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</si>
  <si>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</si>
  <si>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</si>
  <si>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</si>
  <si>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</si>
  <si>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</si>
  <si>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</si>
  <si>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</si>
  <si>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</si>
  <si>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</si>
  <si>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</si>
  <si>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</si>
  <si>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</si>
  <si>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</si>
  <si>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</si>
  <si>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</si>
  <si>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</si>
  <si>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</si>
  <si>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</si>
  <si>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</si>
  <si>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</si>
  <si>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</si>
  <si>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</si>
  <si>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</si>
  <si>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</si>
  <si>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</si>
  <si>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</si>
  <si>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</si>
  <si>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</si>
  <si>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</si>
  <si>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</si>
  <si>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</si>
  <si>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</si>
  <si>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</si>
  <si>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</si>
  <si>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</si>
  <si>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</si>
  <si>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</si>
  <si>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</si>
  <si>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</si>
  <si>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</si>
  <si>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</si>
  <si>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</si>
  <si>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</si>
  <si>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</si>
  <si>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</si>
  <si>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</si>
  <si>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</si>
  <si>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</si>
  <si>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</si>
  <si>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</si>
  <si>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</si>
  <si>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</si>
  <si>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</si>
  <si>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</si>
  <si>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</si>
  <si>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</si>
  <si>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</si>
  <si>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</si>
  <si>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</si>
  <si>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</si>
  <si>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</si>
  <si>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</si>
  <si>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</si>
  <si>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</si>
  <si>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</si>
  <si>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</si>
  <si>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</si>
  <si>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</si>
  <si>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</si>
  <si>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</si>
  <si>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</si>
  <si>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</si>
  <si>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</si>
  <si>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</si>
  <si>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</si>
  <si>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Staal, damwanden, warmgewalst</t>
  </si>
  <si>
    <t>Geen</t>
  </si>
  <si>
    <t>Essentiele kenmerken</t>
  </si>
  <si>
    <t>0315-reC&amp;Sorteren en persen oud ijzer (o.b.v. Iron scrap, sorted, pressed {RER}| sorting and pressing of iron scrap | Cut-off, U)</t>
  </si>
  <si>
    <t>Staal dient te worden gesorteerd op legering/kwaliteit voor hoogwaardige recycling</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</si>
  <si>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</si>
  <si>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</si>
  <si>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</si>
  <si>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</si>
  <si>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</si>
  <si>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</si>
  <si>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</si>
  <si>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</si>
  <si>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</si>
  <si>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</si>
  <si>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</si>
  <si>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</si>
  <si>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</si>
  <si>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</si>
  <si>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Brongegevens ArcelorMittal. Gelijk aan huidige scenario. Afroesten bepaald o.b.v. EN1993-5.</t>
  </si>
  <si>
    <t>Kademuren</t>
  </si>
  <si>
    <t>Niet alle damwanden kunnen (geheel of deels) verwijderd worden.</t>
  </si>
  <si>
    <t>Het deel dat verwijderd wordt kan wel geheel worden gerecycled</t>
  </si>
  <si>
    <t>Staal</t>
  </si>
  <si>
    <t>Metalen hebben geen LHV.</t>
  </si>
  <si>
    <t>NMD proces</t>
  </si>
  <si>
    <t>Standaard verbrandingsprofiel voor staal voor zover relevant. Staal wordt niet verbrand in dit scenario.</t>
  </si>
  <si>
    <t>Er vindt geen hergebruik plaats in dit scenario.</t>
  </si>
  <si>
    <t>Ecoinvent</t>
  </si>
  <si>
    <t>Hergebruik, nvt in dit scenario</t>
  </si>
  <si>
    <t>fossiel</t>
  </si>
  <si>
    <t>Het einde afval punt ligt nadat het staal is gescheiden van eventuele andere niet-ferro onderdelen en wordt voldaan aan de kwaliteitseisen zoals beschreven in Verordening (EU) nr. 333/2011 (https://eur-lex.europa.eu/legal-content/NL/TXT/?qid=1564633971589&amp;uri=CELEX:32011R0333)</t>
  </si>
  <si>
    <t>Toegepast in een grond-zoutwater omgevingscombinatie, levensduur 100 jaar, uitgaande van 11,2mm en 136,7 kg/m2. Afroesting betreft  3 mm of 32,29 kg/m2. Het verfoppervlak is 1,38 m2/m1.</t>
  </si>
  <si>
    <t>Afroesting is gebaseerd op 3 mm/32,29 kg/m2 (gemiddelde van 50% zout water/grond (3,6mm) en 50% grond/grond (2,4mm)) van een damwand van 11,2mm/136,7 kg/m2. Het verfoppervlak van de damwand is 1,38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</si>
</sst>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0" sqref="F10"/>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85">
        <v>90</v>
      </c>
      <c r="G8" s="3" t="s">
        <v>5</v>
      </c>
      <c r="H8" s="2" t="s">
        <v>11</v>
      </c>
      <c r="I8" s="3"/>
    </row>
    <row r="9" spans="2:25" ht="12" thickTop="1">
      <c r="D9" s="3"/>
      <c r="E9" s="3" t="s">
        <v>12</v>
      </c>
      <c r="F9" s="2" t="s">
        <v>261</v>
      </c>
      <c r="G9" s="3" t="s">
        <v>5</v>
      </c>
      <c r="H9" s="2" t="s">
        <v>11</v>
      </c>
      <c r="I9" s="3"/>
    </row>
    <row r="10" spans="2:25">
      <c r="D10" s="3"/>
      <c r="E10" s="3" t="s">
        <v>13</v>
      </c>
      <c r="F10" s="2" t="s">
        <v>293</v>
      </c>
      <c r="G10" s="3" t="s">
        <v>5</v>
      </c>
      <c r="H10" s="2" t="s">
        <v>11</v>
      </c>
      <c r="I10" s="3"/>
    </row>
    <row r="11" spans="2:25">
      <c r="D11" s="3"/>
      <c r="E11" s="3" t="s">
        <v>14</v>
      </c>
      <c r="F11" s="70" t="str">
        <f>'SP 1 Verdeling EOL'!G47</f>
        <v>Kademuren</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0.24</v>
      </c>
      <c r="G14" s="3" t="s">
        <v>19</v>
      </c>
      <c r="H14" s="70" t="str">
        <f>'SP 1 Verdeling EOL'!H53</f>
        <v>Brongegevens ArcelorMittal. Gelijk aan huidige scenario. Afroesten bepaald o.b.v. EN1993-5.</v>
      </c>
      <c r="I14" s="9" t="s">
        <v>20</v>
      </c>
    </row>
    <row r="15" spans="2:25">
      <c r="D15" s="3"/>
      <c r="E15" s="3" t="s">
        <v>21</v>
      </c>
      <c r="F15" s="72">
        <f>'SP 2 EOL efficientie '!E31</f>
        <v>0.2</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v>
      </c>
      <c r="G17" s="3" t="s">
        <v>19</v>
      </c>
      <c r="H17" s="70" t="str">
        <f>'SP 1 Verdeling EOL'!H55</f>
        <v>Brongegevens ArcelorMittal</v>
      </c>
      <c r="I17" s="9" t="s">
        <v>24</v>
      </c>
    </row>
    <row r="18" spans="4:9" ht="12" thickTop="1">
      <c r="D18" s="3"/>
      <c r="E18" s="3" t="s">
        <v>26</v>
      </c>
      <c r="F18" s="77">
        <f>'SP 2 EOL efficientie '!E33</f>
        <v>0.8</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f>'SP0 punt einde afval her'!E80</f>
        <v>0</v>
      </c>
      <c r="G22" s="3" t="s">
        <v>5</v>
      </c>
      <c r="H22" s="78"/>
      <c r="I22" s="9" t="s">
        <v>30</v>
      </c>
    </row>
    <row r="23" spans="4:9" ht="12"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80" t="str">
        <f>'SP 3 hergebruik'!F18</f>
        <v>Er vindt geen hergebruik plaats in dit scenario.</v>
      </c>
      <c r="I25" s="9" t="s">
        <v>33</v>
      </c>
    </row>
    <row r="26" spans="4:9">
      <c r="D26" s="3"/>
      <c r="E26" s="3" t="s">
        <v>36</v>
      </c>
      <c r="F26" s="72">
        <f>'SP 3 hergebruik'!E42</f>
        <v>0</v>
      </c>
      <c r="G26" s="3" t="s">
        <v>19</v>
      </c>
      <c r="H26" s="72" t="str">
        <f>'SP 3 hergebruik'!G35</f>
        <v>Er vindt geen hergebruik plaats in dit scenario.</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274</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291</v>
      </c>
      <c r="G36" s="3"/>
      <c r="H36" s="2" t="s">
        <v>11</v>
      </c>
      <c r="I36" s="3" t="s">
        <v>50</v>
      </c>
    </row>
    <row r="37" spans="4:9">
      <c r="D37" s="3"/>
      <c r="E37" s="3"/>
      <c r="F37" s="3"/>
      <c r="G37" s="3"/>
      <c r="H37" s="3"/>
      <c r="I37" s="3"/>
    </row>
    <row r="38" spans="4:9" ht="12" thickBot="1">
      <c r="D38" s="5" t="s">
        <v>51</v>
      </c>
      <c r="E38" s="3" t="s">
        <v>52</v>
      </c>
      <c r="F38" s="2" t="s">
        <v>270</v>
      </c>
      <c r="G38" s="3" t="s">
        <v>32</v>
      </c>
      <c r="H38" s="2" t="s">
        <v>271</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7" sqref="E7"/>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tr">
        <f>'EOL invulling totaal'!F9</f>
        <v>Staal, damwanden, warmgewalst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290</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8" t="s">
        <v>65</v>
      </c>
      <c r="F14" s="88"/>
      <c r="G14" s="88"/>
      <c r="H14" s="88"/>
      <c r="I14" s="88"/>
      <c r="J14" s="88"/>
      <c r="K14" s="88"/>
      <c r="L14" s="88"/>
      <c r="M14" s="88"/>
    </row>
    <row r="15" spans="2:30" ht="12">
      <c r="D15" s="14"/>
      <c r="E15" s="87" t="s">
        <v>66</v>
      </c>
      <c r="F15" s="87"/>
      <c r="G15" s="87"/>
      <c r="H15" s="87"/>
      <c r="I15" s="87"/>
      <c r="J15" s="87"/>
      <c r="K15" s="87"/>
      <c r="L15" s="87"/>
      <c r="M15" s="87"/>
    </row>
    <row r="16" spans="2:30" ht="75" customHeight="1">
      <c r="D16" s="14"/>
      <c r="E16" s="86"/>
      <c r="F16" s="86"/>
      <c r="G16" s="86"/>
      <c r="H16" s="86"/>
      <c r="I16" s="86"/>
      <c r="J16" s="86"/>
      <c r="K16" s="86"/>
      <c r="L16" s="86"/>
      <c r="M16" s="86"/>
    </row>
    <row r="17" spans="4:30" ht="12">
      <c r="D17" s="14"/>
    </row>
    <row r="18" spans="4:30" ht="31.5" customHeight="1">
      <c r="D18" s="14"/>
      <c r="E18" s="92" t="s">
        <v>67</v>
      </c>
      <c r="F18" s="88"/>
      <c r="G18" s="88"/>
      <c r="H18" s="88"/>
      <c r="I18" s="88"/>
      <c r="J18" s="88"/>
      <c r="K18" s="88"/>
      <c r="L18" s="88"/>
      <c r="M18" s="88"/>
    </row>
    <row r="19" spans="4:30" ht="12">
      <c r="D19" s="14"/>
      <c r="E19" s="87" t="s">
        <v>66</v>
      </c>
      <c r="F19" s="87"/>
      <c r="G19" s="87"/>
      <c r="H19" s="87"/>
      <c r="I19" s="87"/>
      <c r="J19" s="87"/>
      <c r="K19" s="87"/>
      <c r="L19" s="87"/>
      <c r="M19" s="87"/>
    </row>
    <row r="20" spans="4:30" ht="75" customHeight="1">
      <c r="D20" s="14"/>
      <c r="E20" s="86"/>
      <c r="F20" s="86"/>
      <c r="G20" s="86"/>
      <c r="H20" s="86"/>
      <c r="I20" s="86"/>
      <c r="J20" s="86"/>
      <c r="K20" s="86"/>
      <c r="L20" s="86"/>
      <c r="M20" s="86"/>
    </row>
    <row r="21" spans="4:30" ht="12">
      <c r="D21" s="14"/>
    </row>
    <row r="22" spans="4:30" ht="24" customHeight="1">
      <c r="D22" s="14"/>
      <c r="E22" s="88" t="s">
        <v>68</v>
      </c>
      <c r="F22" s="88"/>
      <c r="G22" s="88"/>
      <c r="H22" s="88"/>
      <c r="I22" s="88"/>
      <c r="J22" s="88"/>
      <c r="K22" s="88"/>
      <c r="L22" s="88"/>
      <c r="M22" s="88"/>
    </row>
    <row r="23" spans="4:30" ht="12">
      <c r="D23" s="14"/>
      <c r="E23" s="87" t="s">
        <v>66</v>
      </c>
      <c r="F23" s="87"/>
      <c r="G23" s="87"/>
      <c r="H23" s="87"/>
      <c r="I23" s="87"/>
      <c r="J23" s="87"/>
      <c r="K23" s="87"/>
      <c r="L23" s="87"/>
      <c r="M23" s="87"/>
    </row>
    <row r="24" spans="4:30" ht="75" customHeight="1">
      <c r="D24" s="14"/>
      <c r="E24" s="86"/>
      <c r="F24" s="86"/>
      <c r="G24" s="86"/>
      <c r="H24" s="86"/>
      <c r="I24" s="86"/>
      <c r="J24" s="86"/>
      <c r="K24" s="86"/>
      <c r="L24" s="86"/>
      <c r="M24" s="86"/>
    </row>
    <row r="25" spans="4:30" ht="12">
      <c r="D25" s="14"/>
    </row>
    <row r="26" spans="4:30" ht="24" customHeight="1">
      <c r="D26" s="14"/>
      <c r="E26" s="88" t="s">
        <v>69</v>
      </c>
      <c r="F26" s="88"/>
      <c r="G26" s="88"/>
      <c r="H26" s="88"/>
      <c r="I26" s="88"/>
      <c r="J26" s="88"/>
      <c r="K26" s="88"/>
      <c r="L26" s="88"/>
      <c r="M26" s="88"/>
    </row>
    <row r="27" spans="4:30" ht="12">
      <c r="D27" s="14"/>
      <c r="E27" s="87" t="s">
        <v>66</v>
      </c>
      <c r="F27" s="87"/>
      <c r="G27" s="87"/>
      <c r="H27" s="87"/>
      <c r="I27" s="87"/>
      <c r="J27" s="87"/>
      <c r="K27" s="87"/>
      <c r="L27" s="87"/>
      <c r="M27" s="87"/>
      <c r="AD27" s="17" t="s">
        <v>70</v>
      </c>
    </row>
    <row r="28" spans="4:30" ht="75" customHeight="1">
      <c r="D28" s="14"/>
      <c r="E28" s="86"/>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89" t="s">
        <v>73</v>
      </c>
      <c r="F32" s="90"/>
      <c r="G32" s="90"/>
      <c r="H32" s="90"/>
      <c r="I32" s="90"/>
      <c r="J32" s="90"/>
      <c r="K32" s="90"/>
      <c r="L32" s="90"/>
      <c r="M32" s="91"/>
    </row>
    <row r="33" spans="4:13">
      <c r="E33" s="18" t="s">
        <v>74</v>
      </c>
    </row>
    <row r="35" spans="4:13" ht="12">
      <c r="D35" s="14" t="s">
        <v>75</v>
      </c>
      <c r="E35" s="16" t="s">
        <v>76</v>
      </c>
    </row>
    <row r="36" spans="4:13" ht="12">
      <c r="D36" s="14"/>
      <c r="E36" s="16"/>
    </row>
    <row r="37" spans="4:13" ht="48" customHeight="1">
      <c r="D37" s="19" t="s">
        <v>77</v>
      </c>
      <c r="E37" s="88" t="s">
        <v>78</v>
      </c>
      <c r="F37" s="88"/>
      <c r="G37" s="88"/>
      <c r="H37" s="88"/>
      <c r="I37" s="88"/>
      <c r="J37" s="88"/>
      <c r="K37" s="88"/>
      <c r="L37" s="88"/>
      <c r="M37" s="88"/>
    </row>
    <row r="38" spans="4:13" ht="12">
      <c r="D38" s="14"/>
      <c r="E38" s="87" t="s">
        <v>66</v>
      </c>
      <c r="F38" s="87"/>
      <c r="G38" s="87"/>
      <c r="H38" s="87"/>
      <c r="I38" s="87"/>
      <c r="J38" s="87"/>
      <c r="K38" s="87"/>
      <c r="L38" s="87"/>
      <c r="M38" s="87"/>
    </row>
    <row r="39" spans="4:13" ht="75" customHeight="1">
      <c r="D39" s="14"/>
      <c r="E39" s="86"/>
      <c r="F39" s="86"/>
      <c r="G39" s="86"/>
      <c r="H39" s="86"/>
      <c r="I39" s="86"/>
      <c r="J39" s="86"/>
      <c r="K39" s="86"/>
      <c r="L39" s="86"/>
      <c r="M39" s="86"/>
    </row>
    <row r="40" spans="4:13" ht="12">
      <c r="D40" s="14"/>
    </row>
    <row r="41" spans="4:13" ht="24" customHeight="1">
      <c r="D41" s="14"/>
      <c r="E41" s="88" t="s">
        <v>79</v>
      </c>
      <c r="F41" s="88"/>
      <c r="G41" s="88"/>
      <c r="H41" s="88"/>
      <c r="I41" s="88"/>
      <c r="J41" s="88"/>
      <c r="K41" s="88"/>
      <c r="L41" s="88"/>
      <c r="M41" s="88"/>
    </row>
    <row r="42" spans="4:13" ht="12">
      <c r="D42" s="14"/>
      <c r="E42" s="87" t="s">
        <v>66</v>
      </c>
      <c r="F42" s="87"/>
      <c r="G42" s="87"/>
      <c r="H42" s="87"/>
      <c r="I42" s="87"/>
      <c r="J42" s="87"/>
      <c r="K42" s="87"/>
      <c r="L42" s="87"/>
      <c r="M42" s="87"/>
    </row>
    <row r="43" spans="4:13" ht="75" customHeight="1">
      <c r="D43" s="14"/>
      <c r="E43" s="86"/>
      <c r="F43" s="86"/>
      <c r="G43" s="86"/>
      <c r="H43" s="86"/>
      <c r="I43" s="86"/>
      <c r="J43" s="86"/>
      <c r="K43" s="86"/>
      <c r="L43" s="86"/>
      <c r="M43" s="86"/>
    </row>
    <row r="44" spans="4:13" ht="12">
      <c r="D44" s="14"/>
    </row>
    <row r="45" spans="4:13" ht="36" customHeight="1">
      <c r="D45" s="14"/>
      <c r="E45" s="88" t="s">
        <v>80</v>
      </c>
      <c r="F45" s="88"/>
      <c r="G45" s="88"/>
      <c r="H45" s="88"/>
      <c r="I45" s="88"/>
      <c r="J45" s="88"/>
      <c r="K45" s="88"/>
      <c r="L45" s="88"/>
      <c r="M45" s="88"/>
    </row>
    <row r="46" spans="4:13" ht="12">
      <c r="D46" s="14"/>
      <c r="E46" s="87" t="s">
        <v>66</v>
      </c>
      <c r="F46" s="87"/>
      <c r="G46" s="87"/>
      <c r="H46" s="87"/>
      <c r="I46" s="87"/>
      <c r="J46" s="87"/>
      <c r="K46" s="87"/>
      <c r="L46" s="87"/>
      <c r="M46" s="87"/>
    </row>
    <row r="47" spans="4:13" ht="75" customHeight="1">
      <c r="D47" s="14"/>
      <c r="E47" s="86"/>
      <c r="F47" s="86"/>
      <c r="G47" s="86"/>
      <c r="H47" s="86"/>
      <c r="I47" s="86"/>
      <c r="J47" s="86"/>
      <c r="K47" s="86"/>
      <c r="L47" s="86"/>
      <c r="M47" s="86"/>
    </row>
    <row r="48" spans="4:13" ht="12">
      <c r="D48" s="14"/>
    </row>
    <row r="49" spans="4:13" ht="36" customHeight="1">
      <c r="D49" s="14"/>
      <c r="E49" s="88" t="s">
        <v>81</v>
      </c>
      <c r="F49" s="88"/>
      <c r="G49" s="88"/>
      <c r="H49" s="88"/>
      <c r="I49" s="88"/>
      <c r="J49" s="88"/>
      <c r="K49" s="88"/>
      <c r="L49" s="88"/>
      <c r="M49" s="88"/>
    </row>
    <row r="50" spans="4:13" ht="12">
      <c r="D50" s="14"/>
      <c r="E50" s="87" t="s">
        <v>66</v>
      </c>
      <c r="F50" s="87"/>
      <c r="G50" s="87"/>
      <c r="H50" s="87"/>
      <c r="I50" s="87"/>
      <c r="J50" s="87"/>
      <c r="K50" s="87"/>
      <c r="L50" s="87"/>
      <c r="M50" s="87"/>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7" t="s">
        <v>66</v>
      </c>
      <c r="F79" s="87"/>
      <c r="G79" s="87"/>
      <c r="H79" s="87"/>
      <c r="I79" s="87"/>
      <c r="J79" s="87"/>
      <c r="K79" s="87"/>
      <c r="L79" s="87"/>
      <c r="M79" s="87"/>
    </row>
    <row r="80" spans="4:13" ht="75" customHeight="1">
      <c r="D80" s="14"/>
      <c r="E80" s="74"/>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52"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261</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8" t="s">
        <v>65</v>
      </c>
      <c r="F14" s="88"/>
      <c r="G14" s="88"/>
      <c r="H14" s="88"/>
      <c r="I14" s="88"/>
      <c r="J14" s="88"/>
      <c r="K14" s="88"/>
      <c r="L14" s="88"/>
      <c r="M14" s="88"/>
    </row>
    <row r="15" spans="2:30" ht="12">
      <c r="D15" s="14"/>
      <c r="E15" s="87" t="s">
        <v>66</v>
      </c>
      <c r="F15" s="87"/>
      <c r="G15" s="87"/>
      <c r="H15" s="87"/>
      <c r="I15" s="87"/>
      <c r="J15" s="87"/>
      <c r="K15" s="87"/>
      <c r="L15" s="87"/>
      <c r="M15" s="87"/>
    </row>
    <row r="16" spans="2:30" ht="75" customHeight="1">
      <c r="D16" s="14"/>
      <c r="E16" s="86" t="s">
        <v>258</v>
      </c>
      <c r="F16" s="86"/>
      <c r="G16" s="86"/>
      <c r="H16" s="86"/>
      <c r="I16" s="86"/>
      <c r="J16" s="86"/>
      <c r="K16" s="86"/>
      <c r="L16" s="86"/>
      <c r="M16" s="86"/>
    </row>
    <row r="17" spans="4:30" ht="12">
      <c r="D17" s="14"/>
    </row>
    <row r="18" spans="4:30" ht="31.5" customHeight="1">
      <c r="D18" s="14"/>
      <c r="E18" s="92" t="s">
        <v>67</v>
      </c>
      <c r="F18" s="88"/>
      <c r="G18" s="88"/>
      <c r="H18" s="88"/>
      <c r="I18" s="88"/>
      <c r="J18" s="88"/>
      <c r="K18" s="88"/>
      <c r="L18" s="88"/>
      <c r="M18" s="88"/>
    </row>
    <row r="19" spans="4:30" ht="12">
      <c r="D19" s="14"/>
      <c r="E19" s="87" t="s">
        <v>66</v>
      </c>
      <c r="F19" s="87"/>
      <c r="G19" s="87"/>
      <c r="H19" s="87"/>
      <c r="I19" s="87"/>
      <c r="J19" s="87"/>
      <c r="K19" s="87"/>
      <c r="L19" s="87"/>
      <c r="M19" s="87"/>
    </row>
    <row r="20" spans="4:30" ht="75" customHeight="1">
      <c r="D20" s="14"/>
      <c r="E20" s="86" t="s">
        <v>256</v>
      </c>
      <c r="F20" s="86"/>
      <c r="G20" s="86"/>
      <c r="H20" s="86"/>
      <c r="I20" s="86"/>
      <c r="J20" s="86"/>
      <c r="K20" s="86"/>
      <c r="L20" s="86"/>
      <c r="M20" s="86"/>
    </row>
    <row r="21" spans="4:30" ht="12">
      <c r="D21" s="14"/>
    </row>
    <row r="22" spans="4:30" ht="24" customHeight="1">
      <c r="D22" s="14"/>
      <c r="E22" s="88" t="s">
        <v>68</v>
      </c>
      <c r="F22" s="88"/>
      <c r="G22" s="88"/>
      <c r="H22" s="88"/>
      <c r="I22" s="88"/>
      <c r="J22" s="88"/>
      <c r="K22" s="88"/>
      <c r="L22" s="88"/>
      <c r="M22" s="88"/>
    </row>
    <row r="23" spans="4:30" ht="12">
      <c r="D23" s="14"/>
      <c r="E23" s="87" t="s">
        <v>66</v>
      </c>
      <c r="F23" s="87"/>
      <c r="G23" s="87"/>
      <c r="H23" s="87"/>
      <c r="I23" s="87"/>
      <c r="J23" s="87"/>
      <c r="K23" s="87"/>
      <c r="L23" s="87"/>
      <c r="M23" s="87"/>
    </row>
    <row r="24" spans="4:30" ht="75" customHeight="1">
      <c r="D24" s="14"/>
      <c r="E24" s="86" t="s">
        <v>257</v>
      </c>
      <c r="F24" s="86"/>
      <c r="G24" s="86"/>
      <c r="H24" s="86"/>
      <c r="I24" s="86"/>
      <c r="J24" s="86"/>
      <c r="K24" s="86"/>
      <c r="L24" s="86"/>
      <c r="M24" s="86"/>
    </row>
    <row r="25" spans="4:30" ht="12">
      <c r="D25" s="14"/>
    </row>
    <row r="26" spans="4:30" ht="24" customHeight="1">
      <c r="D26" s="14"/>
      <c r="E26" s="88" t="s">
        <v>69</v>
      </c>
      <c r="F26" s="88"/>
      <c r="G26" s="88"/>
      <c r="H26" s="88"/>
      <c r="I26" s="88"/>
      <c r="J26" s="88"/>
      <c r="K26" s="88"/>
      <c r="L26" s="88"/>
      <c r="M26" s="88"/>
    </row>
    <row r="27" spans="4:30" ht="12">
      <c r="D27" s="14"/>
      <c r="E27" s="87" t="s">
        <v>66</v>
      </c>
      <c r="F27" s="87"/>
      <c r="G27" s="87"/>
      <c r="H27" s="87"/>
      <c r="I27" s="87"/>
      <c r="J27" s="87"/>
      <c r="K27" s="87"/>
      <c r="L27" s="87"/>
      <c r="M27" s="87"/>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89" t="s">
        <v>73</v>
      </c>
      <c r="F32" s="90"/>
      <c r="G32" s="90"/>
      <c r="H32" s="90"/>
      <c r="I32" s="90"/>
      <c r="J32" s="90"/>
      <c r="K32" s="90"/>
      <c r="L32" s="90"/>
      <c r="M32" s="91"/>
    </row>
    <row r="33" spans="4:13">
      <c r="E33" s="18" t="s">
        <v>74</v>
      </c>
    </row>
    <row r="35" spans="4:13" ht="12">
      <c r="D35" s="14" t="s">
        <v>75</v>
      </c>
      <c r="E35" s="16" t="s">
        <v>76</v>
      </c>
    </row>
    <row r="36" spans="4:13" ht="12">
      <c r="D36" s="14"/>
      <c r="E36" s="16"/>
    </row>
    <row r="37" spans="4:13" ht="48" customHeight="1">
      <c r="D37" s="19" t="s">
        <v>77</v>
      </c>
      <c r="E37" s="88" t="s">
        <v>78</v>
      </c>
      <c r="F37" s="88"/>
      <c r="G37" s="88"/>
      <c r="H37" s="88"/>
      <c r="I37" s="88"/>
      <c r="J37" s="88"/>
      <c r="K37" s="88"/>
      <c r="L37" s="88"/>
      <c r="M37" s="88"/>
    </row>
    <row r="38" spans="4:13" ht="12">
      <c r="D38" s="14"/>
      <c r="E38" s="87" t="s">
        <v>66</v>
      </c>
      <c r="F38" s="87"/>
      <c r="G38" s="87"/>
      <c r="H38" s="87"/>
      <c r="I38" s="87"/>
      <c r="J38" s="87"/>
      <c r="K38" s="87"/>
      <c r="L38" s="87"/>
      <c r="M38" s="87"/>
    </row>
    <row r="39" spans="4:13" ht="75" customHeight="1">
      <c r="D39" s="14"/>
      <c r="E39" s="86"/>
      <c r="F39" s="86"/>
      <c r="G39" s="86"/>
      <c r="H39" s="86"/>
      <c r="I39" s="86"/>
      <c r="J39" s="86"/>
      <c r="K39" s="86"/>
      <c r="L39" s="86"/>
      <c r="M39" s="86"/>
    </row>
    <row r="40" spans="4:13" ht="12">
      <c r="D40" s="14"/>
    </row>
    <row r="41" spans="4:13" ht="24" customHeight="1">
      <c r="D41" s="14"/>
      <c r="E41" s="88" t="s">
        <v>79</v>
      </c>
      <c r="F41" s="88"/>
      <c r="G41" s="88"/>
      <c r="H41" s="88"/>
      <c r="I41" s="88"/>
      <c r="J41" s="88"/>
      <c r="K41" s="88"/>
      <c r="L41" s="88"/>
      <c r="M41" s="88"/>
    </row>
    <row r="42" spans="4:13" ht="12">
      <c r="D42" s="14"/>
      <c r="E42" s="87" t="s">
        <v>66</v>
      </c>
      <c r="F42" s="87"/>
      <c r="G42" s="87"/>
      <c r="H42" s="87"/>
      <c r="I42" s="87"/>
      <c r="J42" s="87"/>
      <c r="K42" s="87"/>
      <c r="L42" s="87"/>
      <c r="M42" s="87"/>
    </row>
    <row r="43" spans="4:13" ht="75" customHeight="1">
      <c r="D43" s="14"/>
      <c r="E43" s="86"/>
      <c r="F43" s="86"/>
      <c r="G43" s="86"/>
      <c r="H43" s="86"/>
      <c r="I43" s="86"/>
      <c r="J43" s="86"/>
      <c r="K43" s="86"/>
      <c r="L43" s="86"/>
      <c r="M43" s="86"/>
    </row>
    <row r="44" spans="4:13" ht="12">
      <c r="D44" s="14"/>
    </row>
    <row r="45" spans="4:13" ht="36" customHeight="1">
      <c r="D45" s="14"/>
      <c r="E45" s="88" t="s">
        <v>80</v>
      </c>
      <c r="F45" s="88"/>
      <c r="G45" s="88"/>
      <c r="H45" s="88"/>
      <c r="I45" s="88"/>
      <c r="J45" s="88"/>
      <c r="K45" s="88"/>
      <c r="L45" s="88"/>
      <c r="M45" s="88"/>
    </row>
    <row r="46" spans="4:13" ht="12">
      <c r="D46" s="14"/>
      <c r="E46" s="87" t="s">
        <v>66</v>
      </c>
      <c r="F46" s="87"/>
      <c r="G46" s="87"/>
      <c r="H46" s="87"/>
      <c r="I46" s="87"/>
      <c r="J46" s="87"/>
      <c r="K46" s="87"/>
      <c r="L46" s="87"/>
      <c r="M46" s="87"/>
    </row>
    <row r="47" spans="4:13" ht="75" customHeight="1">
      <c r="D47" s="14"/>
      <c r="E47" s="86"/>
      <c r="F47" s="86"/>
      <c r="G47" s="86"/>
      <c r="H47" s="86"/>
      <c r="I47" s="86"/>
      <c r="J47" s="86"/>
      <c r="K47" s="86"/>
      <c r="L47" s="86"/>
      <c r="M47" s="86"/>
    </row>
    <row r="48" spans="4:13" ht="12">
      <c r="D48" s="14"/>
    </row>
    <row r="49" spans="4:13" ht="36" customHeight="1">
      <c r="D49" s="14"/>
      <c r="E49" s="88" t="s">
        <v>81</v>
      </c>
      <c r="F49" s="88"/>
      <c r="G49" s="88"/>
      <c r="H49" s="88"/>
      <c r="I49" s="88"/>
      <c r="J49" s="88"/>
      <c r="K49" s="88"/>
      <c r="L49" s="88"/>
      <c r="M49" s="88"/>
    </row>
    <row r="50" spans="4:13" ht="12">
      <c r="D50" s="14"/>
      <c r="E50" s="87" t="s">
        <v>66</v>
      </c>
      <c r="F50" s="87"/>
      <c r="G50" s="87"/>
      <c r="H50" s="87"/>
      <c r="I50" s="87"/>
      <c r="J50" s="87"/>
      <c r="K50" s="87"/>
      <c r="L50" s="87"/>
      <c r="M50" s="87"/>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7" t="s">
        <v>66</v>
      </c>
      <c r="F79" s="87"/>
      <c r="G79" s="87"/>
      <c r="H79" s="87"/>
      <c r="I79" s="87"/>
      <c r="J79" s="87"/>
      <c r="K79" s="87"/>
      <c r="L79" s="87"/>
      <c r="M79" s="87"/>
    </row>
    <row r="80" spans="4:13" ht="75" customHeight="1">
      <c r="D80" s="14"/>
      <c r="E80" s="74" t="s">
        <v>292</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261</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8"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8"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8"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281</v>
      </c>
      <c r="H47" s="73" t="s">
        <v>95</v>
      </c>
    </row>
    <row r="48" spans="4:11">
      <c r="E48" s="93" t="s">
        <v>16</v>
      </c>
      <c r="F48" s="94"/>
      <c r="G48" s="73" t="s">
        <v>272</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45.75" thickTop="1">
      <c r="E53" s="38" t="s">
        <v>106</v>
      </c>
      <c r="F53" s="43">
        <v>0.24</v>
      </c>
      <c r="G53" s="24" t="s">
        <v>294</v>
      </c>
      <c r="H53" s="24" t="s">
        <v>280</v>
      </c>
    </row>
    <row r="54" spans="5:8">
      <c r="E54" s="38" t="s">
        <v>110</v>
      </c>
      <c r="F54" s="43">
        <v>0.2</v>
      </c>
      <c r="G54" s="24" t="s">
        <v>282</v>
      </c>
      <c r="H54" s="24" t="s">
        <v>260</v>
      </c>
    </row>
    <row r="55" spans="5:8">
      <c r="E55" s="38" t="s">
        <v>28</v>
      </c>
      <c r="F55" s="43">
        <v>0</v>
      </c>
      <c r="G55" s="24"/>
      <c r="H55" s="24" t="s">
        <v>260</v>
      </c>
    </row>
    <row r="56" spans="5:8">
      <c r="E56" s="38" t="s">
        <v>117</v>
      </c>
      <c r="F56" s="43">
        <v>0.8</v>
      </c>
      <c r="G56" s="24" t="s">
        <v>283</v>
      </c>
      <c r="H56" s="24" t="s">
        <v>260</v>
      </c>
    </row>
    <row r="57" spans="5:8">
      <c r="E57" s="38" t="s">
        <v>142</v>
      </c>
      <c r="F57" s="43">
        <v>0</v>
      </c>
      <c r="G57" s="24"/>
      <c r="H57" s="24" t="s">
        <v>260</v>
      </c>
    </row>
    <row r="58" spans="5:8">
      <c r="E58" s="38" t="s">
        <v>1</v>
      </c>
      <c r="F58" s="43">
        <v>0</v>
      </c>
      <c r="G58" s="24"/>
      <c r="H58" s="24" t="s">
        <v>260</v>
      </c>
    </row>
    <row r="59" spans="5:8" ht="22.5">
      <c r="E59" s="44" t="s">
        <v>143</v>
      </c>
      <c r="F59" s="45">
        <f>SUM(F55:F58)</f>
        <v>0.8</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5" workbookViewId="0">
      <selection activeCell="G28" sqref="G28"/>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0.2</v>
      </c>
      <c r="F11" s="52" t="s">
        <v>154</v>
      </c>
      <c r="J11" s="38" t="s">
        <v>153</v>
      </c>
      <c r="K11" s="51" t="s">
        <v>151</v>
      </c>
      <c r="L11" s="52" t="s">
        <v>154</v>
      </c>
    </row>
    <row r="12" spans="2:18" ht="22.5">
      <c r="D12" s="38" t="s">
        <v>155</v>
      </c>
      <c r="E12" s="51">
        <f>'SP 1 Verdeling EOL'!F55</f>
        <v>0</v>
      </c>
      <c r="F12" s="53" t="s">
        <v>154</v>
      </c>
      <c r="J12" s="38" t="s">
        <v>155</v>
      </c>
      <c r="K12" s="51">
        <v>0</v>
      </c>
      <c r="L12" s="53" t="s">
        <v>154</v>
      </c>
    </row>
    <row r="13" spans="2:18" ht="22.5">
      <c r="D13" s="38" t="s">
        <v>156</v>
      </c>
      <c r="E13" s="51">
        <f>'SP 1 Verdeling EOL'!F56</f>
        <v>0.8</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279</v>
      </c>
      <c r="G22" s="55"/>
      <c r="J22" s="38" t="s">
        <v>165</v>
      </c>
      <c r="K22" s="55">
        <v>0.04</v>
      </c>
      <c r="L22" s="55" t="s">
        <v>166</v>
      </c>
    </row>
    <row r="23" spans="1:12" ht="10.5" customHeight="1">
      <c r="D23" s="38" t="s">
        <v>167</v>
      </c>
      <c r="E23" s="55">
        <v>0</v>
      </c>
      <c r="F23" s="55" t="s">
        <v>279</v>
      </c>
      <c r="G23" s="55"/>
      <c r="J23" s="38" t="s">
        <v>167</v>
      </c>
      <c r="K23" s="55">
        <v>0</v>
      </c>
      <c r="L23" s="55" t="s">
        <v>168</v>
      </c>
    </row>
    <row r="24" spans="1:12">
      <c r="D24" s="38" t="s">
        <v>169</v>
      </c>
      <c r="E24" s="55">
        <v>0</v>
      </c>
      <c r="F24" s="55" t="s">
        <v>279</v>
      </c>
      <c r="G24" s="55"/>
      <c r="J24" s="38" t="s">
        <v>169</v>
      </c>
      <c r="K24" s="55">
        <v>0.01</v>
      </c>
      <c r="L24" s="55" t="s">
        <v>170</v>
      </c>
    </row>
    <row r="25" spans="1:12">
      <c r="D25" s="38" t="s">
        <v>171</v>
      </c>
      <c r="E25" s="55">
        <v>0</v>
      </c>
      <c r="F25" s="55" t="s">
        <v>279</v>
      </c>
      <c r="G25" s="55"/>
      <c r="J25" s="38" t="s">
        <v>171</v>
      </c>
      <c r="K25" s="55">
        <v>0</v>
      </c>
      <c r="L25" s="55" t="s">
        <v>168</v>
      </c>
    </row>
    <row r="26" spans="1:12">
      <c r="D26" s="38" t="s">
        <v>172</v>
      </c>
      <c r="E26" s="55">
        <v>0</v>
      </c>
      <c r="F26" s="55" t="s">
        <v>279</v>
      </c>
      <c r="G26" s="55"/>
      <c r="J26" s="38" t="s">
        <v>172</v>
      </c>
      <c r="K26" s="55">
        <v>0.01</v>
      </c>
      <c r="L26" s="55" t="s">
        <v>173</v>
      </c>
    </row>
    <row r="27" spans="1:12" ht="9.9499999999999993" customHeight="1">
      <c r="A27" t="s">
        <v>174</v>
      </c>
      <c r="D27" s="38" t="s">
        <v>175</v>
      </c>
      <c r="E27" s="55">
        <v>0</v>
      </c>
      <c r="F27" s="55" t="s">
        <v>273</v>
      </c>
      <c r="G27" s="55" t="s">
        <v>289</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0.2</v>
      </c>
      <c r="F31" s="53" t="s">
        <v>181</v>
      </c>
      <c r="J31" s="38" t="s">
        <v>180</v>
      </c>
      <c r="K31" s="51">
        <v>0</v>
      </c>
      <c r="L31" s="53" t="s">
        <v>181</v>
      </c>
    </row>
    <row r="32" spans="1:12">
      <c r="D32" s="38" t="s">
        <v>182</v>
      </c>
      <c r="E32" s="51">
        <f>E12*(1-E22-E23-E24)</f>
        <v>0</v>
      </c>
      <c r="F32" s="53" t="s">
        <v>183</v>
      </c>
      <c r="J32" s="38" t="s">
        <v>182</v>
      </c>
      <c r="K32" s="51">
        <v>0.47499999999999998</v>
      </c>
      <c r="L32" s="53" t="s">
        <v>183</v>
      </c>
    </row>
    <row r="33" spans="4:12" ht="33.75">
      <c r="D33" s="38" t="s">
        <v>184</v>
      </c>
      <c r="E33" s="51">
        <f>E13*(1-E25-E26)+E12*E22-E12*E22*E25</f>
        <v>0.8</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B1" zoomScaleNormal="100" workbookViewId="0">
      <selection activeCell="F7" sqref="F7:F8"/>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11</v>
      </c>
      <c r="F7" s="55" t="s">
        <v>288</v>
      </c>
      <c r="G7" s="24"/>
      <c r="H7" s="24"/>
    </row>
    <row r="8" spans="2:20" ht="45">
      <c r="D8" s="71" t="s">
        <v>196</v>
      </c>
      <c r="E8" s="73" t="s">
        <v>11</v>
      </c>
      <c r="F8" s="55" t="s">
        <v>288</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11</v>
      </c>
      <c r="E18" s="24"/>
      <c r="F18" s="55" t="s">
        <v>288</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8" t="s">
        <v>212</v>
      </c>
      <c r="E26" s="95"/>
      <c r="F26" s="95"/>
      <c r="G26" s="62"/>
    </row>
    <row r="27" spans="2:8" ht="30" customHeight="1">
      <c r="C27" s="58"/>
      <c r="D27" s="88" t="s">
        <v>213</v>
      </c>
      <c r="E27" s="88"/>
      <c r="F27" s="88"/>
      <c r="G27" s="60"/>
    </row>
    <row r="28" spans="2:8" ht="105.95" customHeight="1">
      <c r="C28" s="58" t="s">
        <v>214</v>
      </c>
      <c r="D28" s="88" t="s">
        <v>215</v>
      </c>
      <c r="E28" s="88"/>
      <c r="F28" s="88"/>
      <c r="G28" s="60"/>
    </row>
    <row r="29" spans="2:8" ht="50.1" customHeight="1">
      <c r="C29" s="58" t="s">
        <v>216</v>
      </c>
      <c r="D29" s="88" t="s">
        <v>217</v>
      </c>
      <c r="E29" s="88"/>
      <c r="F29" s="88"/>
      <c r="G29" s="60"/>
    </row>
    <row r="30" spans="2:8" ht="50.1" customHeight="1">
      <c r="C30" s="58" t="s">
        <v>218</v>
      </c>
      <c r="D30" s="88" t="s">
        <v>219</v>
      </c>
      <c r="E30" s="88"/>
      <c r="F30" s="88"/>
      <c r="G30" s="60"/>
    </row>
    <row r="31" spans="2:8">
      <c r="C31" s="58" t="s">
        <v>220</v>
      </c>
      <c r="D31" s="88" t="s">
        <v>221</v>
      </c>
      <c r="E31" s="88"/>
      <c r="F31" s="88"/>
      <c r="G31" s="60"/>
    </row>
    <row r="33" spans="3:8">
      <c r="C33" s="58" t="s">
        <v>222</v>
      </c>
      <c r="D33" t="s">
        <v>223</v>
      </c>
    </row>
    <row r="34" spans="3:8" ht="12" thickBot="1">
      <c r="D34" s="31" t="s">
        <v>263</v>
      </c>
      <c r="E34" s="31" t="s">
        <v>224</v>
      </c>
      <c r="F34" s="31" t="s">
        <v>225</v>
      </c>
      <c r="G34" s="31" t="s">
        <v>226</v>
      </c>
      <c r="H34" s="31" t="s">
        <v>227</v>
      </c>
    </row>
    <row r="35" spans="3:8" ht="12" thickTop="1">
      <c r="D35" s="24" t="s">
        <v>11</v>
      </c>
      <c r="E35" s="24"/>
      <c r="F35" s="24"/>
      <c r="G35" s="55" t="s">
        <v>288</v>
      </c>
      <c r="H35" s="45" t="str">
        <f>IF(E35="","",IF(F35/E35&gt;1,1,F35/E35))</f>
        <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0</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24" workbookViewId="0">
      <selection activeCell="F18" sqref="F18"/>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264</v>
      </c>
      <c r="F7" s="73" t="s">
        <v>265</v>
      </c>
    </row>
    <row r="8" spans="2:22" ht="67.5">
      <c r="D8" s="71" t="s">
        <v>232</v>
      </c>
      <c r="E8" s="73" t="s">
        <v>262</v>
      </c>
      <c r="F8" s="73" t="s">
        <v>266</v>
      </c>
    </row>
    <row r="10" spans="2:22" ht="16.5" thickBot="1">
      <c r="B10" s="27"/>
      <c r="C10" s="27" t="s">
        <v>59</v>
      </c>
      <c r="D10" s="27" t="s">
        <v>233</v>
      </c>
      <c r="E10" s="27"/>
      <c r="F10" s="27"/>
      <c r="I10" s="28"/>
    </row>
    <row r="12" spans="2:22">
      <c r="C12" s="58"/>
      <c r="D12" s="88" t="s">
        <v>198</v>
      </c>
      <c r="E12" s="88"/>
      <c r="F12" s="88"/>
      <c r="G12" s="59"/>
    </row>
    <row r="13" spans="2:22">
      <c r="C13" s="58"/>
      <c r="D13" s="47"/>
      <c r="E13" s="47"/>
      <c r="F13" s="47"/>
      <c r="G13" s="47"/>
    </row>
    <row r="14" spans="2:22" ht="23.45" customHeight="1">
      <c r="C14" s="58" t="s">
        <v>234</v>
      </c>
      <c r="D14" s="88" t="s">
        <v>235</v>
      </c>
      <c r="E14" s="88"/>
      <c r="F14" s="88"/>
      <c r="G14" s="60"/>
    </row>
    <row r="15" spans="2:22" ht="32.450000000000003" customHeight="1">
      <c r="C15" s="58" t="s">
        <v>236</v>
      </c>
      <c r="D15" s="88" t="s">
        <v>202</v>
      </c>
      <c r="E15" s="88"/>
      <c r="F15" s="88"/>
      <c r="G15" s="60"/>
    </row>
    <row r="16" spans="2:22" ht="50.45" customHeight="1">
      <c r="C16" s="58" t="s">
        <v>237</v>
      </c>
      <c r="D16" s="88" t="s">
        <v>238</v>
      </c>
      <c r="E16" s="88"/>
      <c r="F16" s="88"/>
      <c r="G16" s="60"/>
    </row>
    <row r="17" spans="2:10" ht="12" thickBot="1">
      <c r="C17" s="58" t="s">
        <v>222</v>
      </c>
      <c r="D17" s="31" t="s">
        <v>239</v>
      </c>
      <c r="E17" s="31" t="s">
        <v>207</v>
      </c>
      <c r="F17" s="31" t="s">
        <v>8</v>
      </c>
      <c r="G17" s="31"/>
      <c r="H17" s="31"/>
    </row>
    <row r="18" spans="2:10" ht="57" thickTop="1">
      <c r="C18" s="58"/>
      <c r="D18" s="73" t="s">
        <v>267</v>
      </c>
      <c r="E18" s="24"/>
      <c r="F18" s="24" t="s">
        <v>268</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8" t="s">
        <v>242</v>
      </c>
      <c r="E24" s="88"/>
      <c r="F24" s="88"/>
      <c r="G24" s="60"/>
    </row>
    <row r="25" spans="2:10">
      <c r="C25" s="58" t="s">
        <v>214</v>
      </c>
      <c r="D25" s="88" t="s">
        <v>243</v>
      </c>
      <c r="E25" s="88"/>
      <c r="F25" s="88"/>
      <c r="G25" s="60"/>
    </row>
    <row r="26" spans="2:10" ht="51.95" customHeight="1">
      <c r="C26" s="58" t="s">
        <v>216</v>
      </c>
      <c r="D26" s="88" t="s">
        <v>244</v>
      </c>
      <c r="E26" s="88"/>
      <c r="F26" s="88"/>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269</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31" sqref="F31"/>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8" t="s">
        <v>249</v>
      </c>
      <c r="E9" s="88"/>
      <c r="F9" s="88"/>
    </row>
    <row r="10" spans="2:9" ht="32.450000000000003" customHeight="1">
      <c r="C10" s="58" t="s">
        <v>236</v>
      </c>
      <c r="D10" s="88" t="s">
        <v>250</v>
      </c>
      <c r="E10" s="88"/>
      <c r="F10" s="88"/>
    </row>
    <row r="11" spans="2:9" ht="142.5" customHeight="1">
      <c r="C11" s="58" t="s">
        <v>203</v>
      </c>
      <c r="D11" s="88" t="s">
        <v>251</v>
      </c>
      <c r="E11" s="88"/>
      <c r="F11" s="88"/>
      <c r="I11" s="68" t="s">
        <v>252</v>
      </c>
    </row>
    <row r="14" spans="2:9" ht="12" thickBot="1">
      <c r="C14" s="58" t="s">
        <v>222</v>
      </c>
      <c r="D14" s="31" t="s">
        <v>253</v>
      </c>
      <c r="E14" s="31" t="s">
        <v>254</v>
      </c>
      <c r="F14" s="31" t="s">
        <v>255</v>
      </c>
    </row>
    <row r="15" spans="2:9" ht="14.25" thickTop="1">
      <c r="C15" s="63"/>
      <c r="D15" s="24" t="s">
        <v>284</v>
      </c>
      <c r="E15" s="73">
        <v>0</v>
      </c>
      <c r="F15" s="73" t="s">
        <v>285</v>
      </c>
    </row>
    <row r="17" spans="4:6" ht="12" thickBot="1">
      <c r="D17" s="31" t="s">
        <v>275</v>
      </c>
      <c r="E17" s="31" t="s">
        <v>276</v>
      </c>
      <c r="F17" s="31" t="s">
        <v>277</v>
      </c>
    </row>
    <row r="18" spans="4:6" ht="34.5" thickTop="1">
      <c r="D18" s="73" t="s">
        <v>286</v>
      </c>
      <c r="E18" s="84" t="s">
        <v>278</v>
      </c>
      <c r="F18" s="73" t="s">
        <v>287</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10DDCB-4B5E-4C41-BD62-21C8E84CCB9E}"/>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2025-11-11T10:46:41Z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